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<sst xmlns="http://schemas.openxmlformats.org/spreadsheetml/2006/main" count="146" uniqueCount="113">
  <si>
    <t>Код бюджетной классификации</t>
  </si>
  <si>
    <t xml:space="preserve">БЕЗВОЗМЕЗДНЫЕ ПОСТУПЛЕНИЯ 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</si>
  <si>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</si>
  <si>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</si>
  <si>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</si>
  <si>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</si>
  <si>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</si>
  <si>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</si>
  <si>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</si>
  <si>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</si>
  <si>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</si>
  <si>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</si>
  <si>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</si>
  <si>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</si>
  <si>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</si>
  <si>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</si>
  <si>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</si>
  <si>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</si>
  <si>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</si>
  <si>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</si>
  <si>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</si>
  <si>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</si>
  <si>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</si>
  <si>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</si>
  <si>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</si>
  <si>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</si>
  <si>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Субвенции бюджетам городских округов на государственную регистрацию актов гражданского состояния </t>
  </si>
  <si>
    <t xml:space="preserve">Дотации бюджетам городских округов на выравнивание бюджетной обеспеченности 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</si>
  <si>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</si>
  <si>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</si>
  <si>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</si>
  <si>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 xml:space="preserve">Субсидии бюджетам городских округов на осуществление благоустройства территории </t>
  </si>
  <si>
    <t>Субсидии бюджетам городских округов 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</si>
  <si>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 xml:space="preserve"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</si>
  <si>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Наименование кода безвозмездных поступлений </t>
  </si>
  <si>
    <t xml:space="preserve">Субвенции бюджетам городских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</si>
  <si>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>Субвенции бюджетам городских округов на проведение Всероссийской переписи населения 2020 года</t>
  </si>
  <si>
    <t>Субсидии  бюджетам городских округов на обеспечение мероприятий по организации теплоснабжения</t>
  </si>
  <si>
    <t xml:space="preserve">Субсидии бюджетам городских округов на предоставление молодым семьям дополнительных социальных выплат при рождении или усыновлении (удочерении) ребенка </t>
  </si>
  <si>
    <t xml:space="preserve">Субсидии бюджетам городских округов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 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</si>
  <si>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</si>
  <si>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Субсидии бюджетам городских округов на  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</si>
  <si>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БЕЗВОЗМЕЗДНЫЕ ПОСТУПЛЕНИЯ ОТ НЕРЕЗИДЕНТОВ</t>
  </si>
  <si>
    <t>Безвозмездные поступления от нерезидентов в бюджеты городских округов</t>
  </si>
  <si>
    <t>Предоставление нерезидентами грантов для получателей средств бюджетов городских округов</t>
  </si>
  <si>
    <t>Субсидии бюджетам городских округов на поддержку муниципальных программ формирования современной городской среды на дворовые территории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</si>
  <si>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</si>
  <si>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</si>
  <si>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городских округов на  обеспечение комплексного развития сельских территорий (реализация мероприятия по благоустройству сельских территорий)</t>
  </si>
  <si>
    <t xml:space="preserve">Субсидии бюджетам городских округов на обеспечение комплексного развития сельских территорий (строительство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района") 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</si>
  <si>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развития Калининградской области на период до 2020 года (строительство объекта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этапы)</t>
  </si>
  <si>
    <t>Субсидии бюджетам городских округов на поддержку отрасли культуры(государственная поддержка лучших работников сельских учреждений культуры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</si>
  <si>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этапы")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</si>
  <si>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</si>
  <si>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Субсидии бюджетам городских округов на софинансирование капитальных вложений в объекты муниципальной собственности 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области")</t>
  </si>
  <si>
    <t>Иные межбюджетные трансферты</t>
  </si>
  <si>
    <t>Межбюджетные трансферты, передаваемые бюджетам на создание модельных муниципальных библиотек</t>
  </si>
  <si>
    <t>ПРОЧИЕ БЕЗВОЗМЕЗДНЫЕ ПОСТУПЛЕНИЯ</t>
  </si>
  <si>
    <t>Прочие безвозмездные поступления в бюджеты городских округов</t>
  </si>
  <si>
    <t>Субсидии бюджетам городских округов на ремонт автомобильных дорог общего пользования местного значения (капитальный ремонт улицы Морская в пос. Малиновка Зеленоградского района Калининградской области)</t>
  </si>
  <si>
    <t>Иные межбюджетные трансферты на реализацию грант-контракта "CBCycle: трансграничные веломаршруты для продвижения и устойчивого использования культурного наследия" (велодорожка)</t>
  </si>
  <si>
    <t>Субсидии  бюджетам городских округов на софинансирование расходных обязательств на возмещение недополученных доходов теплоснабжающим организациям, связанных с устранением последствий распространения новой коронавирусной инфекции и предотвращением влияния ухудшения экономической ситуации на развитие отраслей экономики, для оплаты топливно-энергетических ресурсов (угля, мазута, газа, электрической энергии) и подготовки к отопительному сезону 2020-2021 годов</t>
  </si>
  <si>
    <t>Безвозмездные поступления на 2020 год</t>
  </si>
  <si>
    <t>Уточненные назначения</t>
  </si>
  <si>
    <t>Субсидии бюджетам городских округов предоставление субсидий местным бюджетам на исполнение непредвиденных расходов местных бюджетов по решению вопросов местного значения</t>
  </si>
  <si>
    <t>Субсидии бюджетам городских округов на обеспечение санитарно-противоэпидемических мероприятий в целях организации отдыха детей в каникулярное время в муниципальных организациях отдыха детей и их оздоровления стационарного типа и с дневным пребыванием (Резервный фонд Правительства КО)</t>
  </si>
  <si>
    <t>Субсидии бюджетам городских округов на финансовое обеспечение мероприятий, 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(Резервный фонд Правительства КО)</t>
  </si>
  <si>
    <t>Субсидии бюджетам городских округов на обеспечение санитарно-противоэпидемических мероприятий в образовательных организациях (финансовое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(Резервный фонд Правительства КО)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</si>
  <si>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</si>
  <si>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</si>
  <si>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</si>
  <si>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дотации бюджетам городских округов</t>
  </si>
  <si>
    <t>Изменения</t>
  </si>
  <si>
    <t xml:space="preserve"> 2 00 00000 00 0000 000</t>
  </si>
  <si>
    <t xml:space="preserve"> 2 02 00000 00 0000 000</t>
  </si>
  <si>
    <t xml:space="preserve"> 2 02 10000 00 0000 150 </t>
  </si>
  <si>
    <t xml:space="preserve"> 2 02 15001 04 0000 150</t>
  </si>
  <si>
    <t xml:space="preserve"> 2 02 19999 04 0000 150</t>
  </si>
  <si>
    <t xml:space="preserve"> 2 02 20000 00 0000 150</t>
  </si>
  <si>
    <t xml:space="preserve"> 2 02 29999 04 0000 150</t>
  </si>
  <si>
    <t xml:space="preserve"> 202 25576 04 0000 150</t>
  </si>
  <si>
    <t>202 25576 04 0000 150</t>
  </si>
  <si>
    <t>2 02 29999 04 0000 150</t>
  </si>
  <si>
    <t>2 02 25169 04 0000 150</t>
  </si>
  <si>
    <t xml:space="preserve"> 2 02 25210 04 0000 150</t>
  </si>
  <si>
    <t>2 02 25497 04 0000 150</t>
  </si>
  <si>
    <t xml:space="preserve"> 2 02 20041 04 0000 150</t>
  </si>
  <si>
    <t xml:space="preserve"> 2 02 27576 04 0000 150</t>
  </si>
  <si>
    <t xml:space="preserve"> 2 02 27099 04 0000 150</t>
  </si>
  <si>
    <t xml:space="preserve"> 2 02 25519 04 0000 150</t>
  </si>
  <si>
    <t xml:space="preserve"> 2 02 25491 04 0000 150</t>
  </si>
  <si>
    <t xml:space="preserve"> 2 02 25097 04 0000 150</t>
  </si>
  <si>
    <t xml:space="preserve"> 2 02 20077 04 0000 150</t>
  </si>
  <si>
    <t xml:space="preserve"> 2 02 25304 04 0000 150</t>
  </si>
  <si>
    <t>2 02 30000 00 0000 150</t>
  </si>
  <si>
    <t xml:space="preserve"> 2 02 30024 04 0000 150</t>
  </si>
  <si>
    <t>2 02 30027 04 0000 150</t>
  </si>
  <si>
    <t>2 02 30024 04 0000 150</t>
  </si>
  <si>
    <t xml:space="preserve"> 2 02 35930 04 0000 150</t>
  </si>
  <si>
    <t xml:space="preserve"> 2 02 35120 04 0000 150</t>
  </si>
  <si>
    <t xml:space="preserve"> 2 02 35469 04 0000 150</t>
  </si>
  <si>
    <t xml:space="preserve"> 2 02 40000 00 0000 150</t>
  </si>
  <si>
    <t xml:space="preserve"> 2 02 45454 04 0000 150</t>
  </si>
  <si>
    <t xml:space="preserve"> 2 02 49999 04 0000 150</t>
  </si>
  <si>
    <t xml:space="preserve"> 2 02 45303 04 0000 150</t>
  </si>
  <si>
    <t xml:space="preserve"> 2 07 00000 00 0000 000</t>
  </si>
  <si>
    <t xml:space="preserve"> 2 07 04050 04 0000 150</t>
  </si>
  <si>
    <t xml:space="preserve"> 2 01 00000 00 0000 000</t>
  </si>
  <si>
    <t xml:space="preserve"> 2 01 04000 04 0000 150</t>
  </si>
  <si>
    <t xml:space="preserve"> 2 01 04010 04 0000 150</t>
  </si>
  <si>
    <t>Субсидии  бюджетам городских округов на возмещение недополученных доходов теплоснабжающим организациям, связанных с устранением последствий распространения новой коронавирусной инфекции и предотвращением влияния ухудшения экономической ситуации на развитие отраслей экономики, для выполнения мероприятий по бесперебойному прохождению отопительного сезона 2020-2021 годов, оплаты топливно-энергетических рксурсов и о выделении денежных средств</t>
  </si>
  <si>
    <r>
      <rPr>
        <b/>
        <sz val="10"/>
        <rFont val="Arial"/>
        <family val="2"/>
      </rPr>
      <t>Приложение №2</t>
    </r>
    <r>
      <rPr>
        <sz val="10"/>
        <rFont val="Arial"/>
        <family val="2"/>
      </rPr>
      <t xml:space="preserve">
    решению окружного Совета депутатов  
  Зеленоградского городского округа    
"О внесении изменений  в решение окружного Совета   депутатов Зеленоградского городского округа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21 декабря 2020 года №40                                                                                                                                             
     </t>
    </r>
  </si>
  <si>
    <r>
      <rPr>
        <b/>
        <sz val="10"/>
        <rFont val="Arial"/>
        <family val="2"/>
      </rPr>
      <t xml:space="preserve">Приложение №2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МО "Зеленоградский городской округ" Калининградской области  "О бюджете муниципального образования "Зеленоградский городской округ" Калининградской области на 2020 год и на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18 декабря 2019 года №352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</si>
</sst>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2" fillId="0" borderId="0" xfId="0" applyNumberFormat="1" applyFont="1" applyAlignment="1">
      <alignment horizontal="center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9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26.140625" style="0" customWidth="1"/>
    <col min="2" max="2" width="42.28125" style="0" customWidth="1"/>
    <col min="3" max="3" width="17.00390625" style="0" hidden="1" customWidth="1"/>
    <col min="4" max="4" width="13.7109375" style="0" hidden="1" customWidth="1"/>
    <col min="5" max="5" width="15.28125" style="0" customWidth="1"/>
  </cols>
  <sheetData>
    <row r="1" spans="2:5" ht="164.25" customHeight="1">
      <c r="B1" s="36" t="s">
        <v>111</v>
      </c>
      <c r="C1" s="37"/>
      <c r="D1" s="37"/>
      <c r="E1" s="37"/>
    </row>
    <row r="2" spans="2:3" ht="12.75">
      <c r="B2" s="12"/>
      <c r="C2" s="11"/>
    </row>
    <row r="3" spans="2:5" ht="96" customHeight="1">
      <c r="B3" s="36" t="s">
        <v>112</v>
      </c>
      <c r="C3" s="38"/>
      <c r="D3" s="37"/>
      <c r="E3" s="37"/>
    </row>
    <row r="4" spans="1:3" ht="18.75">
      <c r="A4" s="33" t="s">
        <v>62</v>
      </c>
      <c r="B4" s="33"/>
      <c r="C4" s="34"/>
    </row>
    <row r="5" spans="1:3" ht="15.75">
      <c r="A5" s="1"/>
      <c r="B5" s="1"/>
      <c r="C5" s="6"/>
    </row>
    <row r="6" spans="1:3" ht="12.75">
      <c r="A6" s="3"/>
      <c r="B6" s="3"/>
      <c r="C6" s="10"/>
    </row>
    <row r="7" spans="1:5" ht="28.5">
      <c r="A7" s="19" t="s">
        <v>0</v>
      </c>
      <c r="B7" s="19" t="s">
        <v>34</v>
      </c>
      <c r="C7" s="20" t="s">
        <v>63</v>
      </c>
      <c r="D7" s="21" t="s">
        <v>72</v>
      </c>
      <c r="E7" s="22" t="s">
        <v>63</v>
      </c>
    </row>
    <row r="8" spans="1:5" ht="18" customHeight="1">
      <c r="A8" s="4" t="s">
        <v>73</v>
      </c>
      <c r="B8" s="24" t="s">
        <v>1</v>
      </c>
      <c r="C8" s="7">
        <f>C9+C72+C74</f>
        <v>747813.6699999999</v>
      </c>
      <c r="D8" s="7">
        <f>D9+D72+D74</f>
        <v>-14175.23</v>
      </c>
      <c r="E8" s="7">
        <f>E9+E72+E74</f>
        <v>733638.44</v>
      </c>
    </row>
    <row r="9" spans="1:5" ht="71.25" customHeight="1">
      <c r="A9" s="4" t="s">
        <v>74</v>
      </c>
      <c r="B9" s="24" t="s">
        <v>3</v>
      </c>
      <c r="C9" s="7">
        <f>C10+C13+C49+C68</f>
        <v>719602.6599999999</v>
      </c>
      <c r="D9" s="7">
        <f>D10+D13+D49+D68</f>
        <v>3279.159999999999</v>
      </c>
      <c r="E9" s="7">
        <f>E10+E13+E49+E68</f>
        <v>722881.82</v>
      </c>
    </row>
    <row r="10" spans="1:5" ht="31.5">
      <c r="A10" s="4" t="s">
        <v>75</v>
      </c>
      <c r="B10" s="24" t="s">
        <v>2</v>
      </c>
      <c r="C10" s="7">
        <f>C11+C12</f>
        <v>74023</v>
      </c>
      <c r="D10" s="7">
        <f>D11+D12</f>
        <v>0</v>
      </c>
      <c r="E10" s="7">
        <f>E11+E12</f>
        <v>74023</v>
      </c>
    </row>
    <row r="11" spans="1:5" ht="47.25">
      <c r="A11" s="2" t="s">
        <v>76</v>
      </c>
      <c r="B11" s="25" t="s">
        <v>27</v>
      </c>
      <c r="C11" s="8">
        <v>63529</v>
      </c>
      <c r="D11" s="15">
        <v>0</v>
      </c>
      <c r="E11" s="16">
        <f>C11+D11</f>
        <v>63529</v>
      </c>
    </row>
    <row r="12" spans="1:5" ht="31.5">
      <c r="A12" s="2" t="s">
        <v>77</v>
      </c>
      <c r="B12" s="25" t="s">
        <v>71</v>
      </c>
      <c r="C12" s="8">
        <v>10494</v>
      </c>
      <c r="D12" s="15">
        <v>0</v>
      </c>
      <c r="E12" s="16">
        <f>C12+D12</f>
        <v>10494</v>
      </c>
    </row>
    <row r="13" spans="1:5" ht="54" customHeight="1">
      <c r="A13" s="4" t="s">
        <v>78</v>
      </c>
      <c r="B13" s="24" t="s">
        <v>4</v>
      </c>
      <c r="C13" s="7">
        <f>SUM(C14:C48)</f>
        <v>223890.58999999997</v>
      </c>
      <c r="D13" s="7">
        <f>SUM(D14:D48)</f>
        <v>-4562.62</v>
      </c>
      <c r="E13" s="7">
        <f>SUM(E14:E48)</f>
        <v>219327.96999999997</v>
      </c>
    </row>
    <row r="14" spans="1:5" ht="72" customHeight="1">
      <c r="A14" s="2" t="s">
        <v>79</v>
      </c>
      <c r="B14" s="25" t="s">
        <v>5</v>
      </c>
      <c r="C14" s="8">
        <v>2919</v>
      </c>
      <c r="D14" s="15">
        <v>0</v>
      </c>
      <c r="E14" s="16">
        <f>C14+D14</f>
        <v>2919</v>
      </c>
    </row>
    <row r="15" spans="1:5" ht="102.75" customHeight="1">
      <c r="A15" s="2" t="s">
        <v>79</v>
      </c>
      <c r="B15" s="25" t="s">
        <v>32</v>
      </c>
      <c r="C15" s="8">
        <f>5856.59-4096.59</f>
        <v>1760</v>
      </c>
      <c r="D15" s="15">
        <v>-324.7</v>
      </c>
      <c r="E15" s="16">
        <f aca="true" t="shared" si="0" ref="E15:E48">C15+D15</f>
        <v>1435.3</v>
      </c>
    </row>
    <row r="16" spans="1:5" ht="90.75" customHeight="1">
      <c r="A16" s="2" t="s">
        <v>79</v>
      </c>
      <c r="B16" s="25" t="s">
        <v>6</v>
      </c>
      <c r="C16" s="8">
        <v>1933.53</v>
      </c>
      <c r="D16" s="15">
        <v>0</v>
      </c>
      <c r="E16" s="16">
        <f t="shared" si="0"/>
        <v>1933.53</v>
      </c>
    </row>
    <row r="17" spans="1:5" ht="63">
      <c r="A17" s="2" t="s">
        <v>79</v>
      </c>
      <c r="B17" s="25" t="s">
        <v>7</v>
      </c>
      <c r="C17" s="8">
        <f>110.92+50</f>
        <v>160.92000000000002</v>
      </c>
      <c r="D17" s="15">
        <v>0</v>
      </c>
      <c r="E17" s="16">
        <f t="shared" si="0"/>
        <v>160.92000000000002</v>
      </c>
    </row>
    <row r="18" spans="1:5" ht="63">
      <c r="A18" s="2" t="s">
        <v>79</v>
      </c>
      <c r="B18" s="25" t="s">
        <v>8</v>
      </c>
      <c r="C18" s="8">
        <f>13704-4011.79</f>
        <v>9692.21</v>
      </c>
      <c r="D18" s="15">
        <v>0</v>
      </c>
      <c r="E18" s="16">
        <f t="shared" si="0"/>
        <v>9692.21</v>
      </c>
    </row>
    <row r="19" spans="1:5" ht="110.25">
      <c r="A19" s="2" t="s">
        <v>79</v>
      </c>
      <c r="B19" s="25" t="s">
        <v>9</v>
      </c>
      <c r="C19" s="8">
        <v>5313</v>
      </c>
      <c r="D19" s="15">
        <v>0</v>
      </c>
      <c r="E19" s="16">
        <f t="shared" si="0"/>
        <v>5313</v>
      </c>
    </row>
    <row r="20" spans="1:5" ht="102.75" customHeight="1">
      <c r="A20" s="2" t="s">
        <v>80</v>
      </c>
      <c r="B20" s="25" t="s">
        <v>41</v>
      </c>
      <c r="C20" s="8">
        <v>1481.89</v>
      </c>
      <c r="D20" s="15">
        <v>-224.35</v>
      </c>
      <c r="E20" s="16">
        <f t="shared" si="0"/>
        <v>1257.5400000000002</v>
      </c>
    </row>
    <row r="21" spans="1:5" ht="84" customHeight="1">
      <c r="A21" s="2" t="s">
        <v>81</v>
      </c>
      <c r="B21" s="25" t="s">
        <v>48</v>
      </c>
      <c r="C21" s="8">
        <v>7996</v>
      </c>
      <c r="D21" s="15">
        <v>0</v>
      </c>
      <c r="E21" s="16">
        <f t="shared" si="0"/>
        <v>7996</v>
      </c>
    </row>
    <row r="22" spans="1:5" ht="73.5" customHeight="1">
      <c r="A22" s="2" t="s">
        <v>79</v>
      </c>
      <c r="B22" s="25" t="s">
        <v>10</v>
      </c>
      <c r="C22" s="8">
        <v>2000</v>
      </c>
      <c r="D22" s="15">
        <v>0</v>
      </c>
      <c r="E22" s="16">
        <f t="shared" si="0"/>
        <v>2000</v>
      </c>
    </row>
    <row r="23" spans="1:5" ht="41.25" customHeight="1">
      <c r="A23" s="2" t="s">
        <v>79</v>
      </c>
      <c r="B23" s="25" t="s">
        <v>11</v>
      </c>
      <c r="C23" s="8">
        <v>458.6</v>
      </c>
      <c r="D23" s="15">
        <v>0</v>
      </c>
      <c r="E23" s="16">
        <f t="shared" si="0"/>
        <v>458.6</v>
      </c>
    </row>
    <row r="24" spans="1:5" ht="54.75" customHeight="1">
      <c r="A24" s="2" t="s">
        <v>79</v>
      </c>
      <c r="B24" s="25" t="s">
        <v>37</v>
      </c>
      <c r="C24" s="8">
        <f>2000+4600</f>
        <v>6600</v>
      </c>
      <c r="D24" s="15">
        <v>0</v>
      </c>
      <c r="E24" s="16">
        <f t="shared" si="0"/>
        <v>6600</v>
      </c>
    </row>
    <row r="25" spans="1:5" ht="220.5">
      <c r="A25" s="2" t="s">
        <v>82</v>
      </c>
      <c r="B25" s="25" t="s">
        <v>61</v>
      </c>
      <c r="C25" s="8">
        <f>3600+1383.4</f>
        <v>4983.4</v>
      </c>
      <c r="D25" s="15">
        <v>0</v>
      </c>
      <c r="E25" s="16">
        <f t="shared" si="0"/>
        <v>4983.4</v>
      </c>
    </row>
    <row r="26" spans="1:5" ht="220.5">
      <c r="A26" s="2" t="s">
        <v>82</v>
      </c>
      <c r="B26" s="25" t="s">
        <v>110</v>
      </c>
      <c r="C26" s="8">
        <v>0</v>
      </c>
      <c r="D26" s="15">
        <v>1770.2</v>
      </c>
      <c r="E26" s="16">
        <f t="shared" si="0"/>
        <v>1770.2</v>
      </c>
    </row>
    <row r="27" spans="1:5" ht="141.75">
      <c r="A27" s="5" t="s">
        <v>83</v>
      </c>
      <c r="B27" s="26" t="s">
        <v>40</v>
      </c>
      <c r="C27" s="9">
        <v>5585.31</v>
      </c>
      <c r="D27" s="15">
        <v>-531.9</v>
      </c>
      <c r="E27" s="16">
        <f t="shared" si="0"/>
        <v>5053.410000000001</v>
      </c>
    </row>
    <row r="28" spans="1:5" ht="108.75" customHeight="1">
      <c r="A28" s="2" t="s">
        <v>84</v>
      </c>
      <c r="B28" s="25" t="s">
        <v>28</v>
      </c>
      <c r="C28" s="8">
        <v>4518.35</v>
      </c>
      <c r="D28" s="15">
        <v>-1649.24</v>
      </c>
      <c r="E28" s="16">
        <f t="shared" si="0"/>
        <v>2869.1100000000006</v>
      </c>
    </row>
    <row r="29" spans="1:5" ht="57" customHeight="1">
      <c r="A29" s="2" t="s">
        <v>85</v>
      </c>
      <c r="B29" s="25" t="s">
        <v>29</v>
      </c>
      <c r="C29" s="8">
        <f>3237.7+616.7</f>
        <v>3854.3999999999996</v>
      </c>
      <c r="D29" s="15">
        <v>0</v>
      </c>
      <c r="E29" s="16">
        <f t="shared" si="0"/>
        <v>3854.3999999999996</v>
      </c>
    </row>
    <row r="30" spans="1:5" ht="75" customHeight="1">
      <c r="A30" s="5" t="s">
        <v>79</v>
      </c>
      <c r="B30" s="25" t="s">
        <v>45</v>
      </c>
      <c r="C30" s="8">
        <f>3000-803.37</f>
        <v>2196.63</v>
      </c>
      <c r="D30" s="15">
        <v>0</v>
      </c>
      <c r="E30" s="16">
        <f t="shared" si="0"/>
        <v>2196.63</v>
      </c>
    </row>
    <row r="31" spans="1:5" ht="62.25" customHeight="1">
      <c r="A31" s="5" t="s">
        <v>79</v>
      </c>
      <c r="B31" s="27" t="s">
        <v>31</v>
      </c>
      <c r="C31" s="9">
        <v>1300</v>
      </c>
      <c r="D31" s="15">
        <v>0</v>
      </c>
      <c r="E31" s="16">
        <f t="shared" si="0"/>
        <v>1300</v>
      </c>
    </row>
    <row r="32" spans="1:5" ht="104.25" customHeight="1">
      <c r="A32" s="5" t="s">
        <v>86</v>
      </c>
      <c r="B32" s="27" t="s">
        <v>59</v>
      </c>
      <c r="C32" s="9">
        <v>56821.78</v>
      </c>
      <c r="D32" s="15">
        <v>0</v>
      </c>
      <c r="E32" s="16">
        <f t="shared" si="0"/>
        <v>56821.78</v>
      </c>
    </row>
    <row r="33" spans="1:5" ht="84" customHeight="1">
      <c r="A33" s="5" t="s">
        <v>79</v>
      </c>
      <c r="B33" s="27" t="s">
        <v>38</v>
      </c>
      <c r="C33" s="9">
        <v>108</v>
      </c>
      <c r="D33" s="15">
        <v>-27</v>
      </c>
      <c r="E33" s="16">
        <f t="shared" si="0"/>
        <v>81</v>
      </c>
    </row>
    <row r="34" spans="1:5" ht="110.25">
      <c r="A34" s="5" t="s">
        <v>86</v>
      </c>
      <c r="B34" s="27" t="s">
        <v>39</v>
      </c>
      <c r="C34" s="9">
        <f>2900+14823.21</f>
        <v>17723.21</v>
      </c>
      <c r="D34" s="15">
        <v>0</v>
      </c>
      <c r="E34" s="16">
        <f t="shared" si="0"/>
        <v>17723.21</v>
      </c>
    </row>
    <row r="35" spans="1:5" ht="167.25" customHeight="1">
      <c r="A35" s="5" t="s">
        <v>87</v>
      </c>
      <c r="B35" s="25" t="s">
        <v>49</v>
      </c>
      <c r="C35" s="9">
        <v>13966.73</v>
      </c>
      <c r="D35" s="15">
        <v>0</v>
      </c>
      <c r="E35" s="16">
        <f t="shared" si="0"/>
        <v>13966.73</v>
      </c>
    </row>
    <row r="36" spans="1:5" ht="219.75" customHeight="1">
      <c r="A36" s="5" t="s">
        <v>88</v>
      </c>
      <c r="B36" s="25" t="s">
        <v>50</v>
      </c>
      <c r="C36" s="9">
        <v>4041.68</v>
      </c>
      <c r="D36" s="15">
        <v>0</v>
      </c>
      <c r="E36" s="16">
        <f t="shared" si="0"/>
        <v>4041.68</v>
      </c>
    </row>
    <row r="37" spans="1:5" ht="84" customHeight="1">
      <c r="A37" s="5" t="s">
        <v>89</v>
      </c>
      <c r="B37" s="27" t="s">
        <v>51</v>
      </c>
      <c r="C37" s="9">
        <v>150</v>
      </c>
      <c r="D37" s="15">
        <v>0</v>
      </c>
      <c r="E37" s="16">
        <f t="shared" si="0"/>
        <v>150</v>
      </c>
    </row>
    <row r="38" spans="1:5" ht="100.5" customHeight="1">
      <c r="A38" s="5" t="s">
        <v>90</v>
      </c>
      <c r="B38" s="27" t="s">
        <v>46</v>
      </c>
      <c r="C38" s="9">
        <v>1200.57</v>
      </c>
      <c r="D38" s="15">
        <v>0</v>
      </c>
      <c r="E38" s="16">
        <f t="shared" si="0"/>
        <v>1200.57</v>
      </c>
    </row>
    <row r="39" spans="1:5" ht="92.25" customHeight="1">
      <c r="A39" s="5" t="s">
        <v>91</v>
      </c>
      <c r="B39" s="27" t="s">
        <v>47</v>
      </c>
      <c r="C39" s="9">
        <v>628.55</v>
      </c>
      <c r="D39" s="15">
        <v>0</v>
      </c>
      <c r="E39" s="16">
        <f t="shared" si="0"/>
        <v>628.55</v>
      </c>
    </row>
    <row r="40" spans="1:5" ht="168.75" customHeight="1">
      <c r="A40" s="5" t="s">
        <v>92</v>
      </c>
      <c r="B40" s="27" t="s">
        <v>52</v>
      </c>
      <c r="C40" s="9">
        <v>34650</v>
      </c>
      <c r="D40" s="15">
        <v>0</v>
      </c>
      <c r="E40" s="16">
        <f t="shared" si="0"/>
        <v>34650</v>
      </c>
    </row>
    <row r="41" spans="1:5" ht="120.75" customHeight="1">
      <c r="A41" s="5" t="s">
        <v>92</v>
      </c>
      <c r="B41" s="27" t="s">
        <v>53</v>
      </c>
      <c r="C41" s="9">
        <v>3575.63</v>
      </c>
      <c r="D41" s="15">
        <v>-3575.63</v>
      </c>
      <c r="E41" s="16">
        <f t="shared" si="0"/>
        <v>0</v>
      </c>
    </row>
    <row r="42" spans="1:5" ht="131.25" customHeight="1">
      <c r="A42" s="5" t="s">
        <v>92</v>
      </c>
      <c r="B42" s="27" t="s">
        <v>54</v>
      </c>
      <c r="C42" s="9">
        <v>2723.86</v>
      </c>
      <c r="D42" s="15">
        <v>0</v>
      </c>
      <c r="E42" s="16">
        <f t="shared" si="0"/>
        <v>2723.86</v>
      </c>
    </row>
    <row r="43" spans="1:5" ht="94.5">
      <c r="A43" s="5" t="s">
        <v>79</v>
      </c>
      <c r="B43" s="27" t="s">
        <v>64</v>
      </c>
      <c r="C43" s="9">
        <v>14937.35</v>
      </c>
      <c r="D43" s="15">
        <v>0</v>
      </c>
      <c r="E43" s="16">
        <f t="shared" si="0"/>
        <v>14937.35</v>
      </c>
    </row>
    <row r="44" spans="1:5" ht="150.75" customHeight="1">
      <c r="A44" s="5" t="s">
        <v>82</v>
      </c>
      <c r="B44" s="27" t="s">
        <v>65</v>
      </c>
      <c r="C44" s="9">
        <v>647.71</v>
      </c>
      <c r="D44" s="15">
        <v>0</v>
      </c>
      <c r="E44" s="16">
        <f t="shared" si="0"/>
        <v>647.71</v>
      </c>
    </row>
    <row r="45" spans="1:5" ht="157.5">
      <c r="A45" s="5" t="s">
        <v>79</v>
      </c>
      <c r="B45" s="27" t="s">
        <v>66</v>
      </c>
      <c r="C45" s="9">
        <v>10.8</v>
      </c>
      <c r="D45" s="15">
        <v>0</v>
      </c>
      <c r="E45" s="16">
        <f t="shared" si="0"/>
        <v>10.8</v>
      </c>
    </row>
    <row r="46" spans="1:5" ht="201" customHeight="1">
      <c r="A46" s="5" t="s">
        <v>79</v>
      </c>
      <c r="B46" s="27" t="s">
        <v>67</v>
      </c>
      <c r="C46" s="9">
        <v>1601.67</v>
      </c>
      <c r="D46" s="15">
        <v>0</v>
      </c>
      <c r="E46" s="16">
        <f t="shared" si="0"/>
        <v>1601.67</v>
      </c>
    </row>
    <row r="47" spans="1:5" ht="111.75" customHeight="1">
      <c r="A47" s="5" t="s">
        <v>93</v>
      </c>
      <c r="B47" s="27" t="s">
        <v>68</v>
      </c>
      <c r="C47" s="9">
        <v>7215.72</v>
      </c>
      <c r="D47" s="15">
        <v>0</v>
      </c>
      <c r="E47" s="16">
        <f t="shared" si="0"/>
        <v>7215.72</v>
      </c>
    </row>
    <row r="48" spans="1:5" ht="102" customHeight="1">
      <c r="A48" s="5" t="s">
        <v>79</v>
      </c>
      <c r="B48" s="27" t="s">
        <v>69</v>
      </c>
      <c r="C48" s="9">
        <v>1134.09</v>
      </c>
      <c r="D48" s="15">
        <v>0</v>
      </c>
      <c r="E48" s="16">
        <f t="shared" si="0"/>
        <v>1134.09</v>
      </c>
    </row>
    <row r="49" spans="1:5" ht="42.75" customHeight="1">
      <c r="A49" s="4" t="s">
        <v>94</v>
      </c>
      <c r="B49" s="24" t="s">
        <v>12</v>
      </c>
      <c r="C49" s="7">
        <f>SUM(C50:C67)</f>
        <v>412824.29</v>
      </c>
      <c r="D49" s="7">
        <f>SUM(D50:D67)</f>
        <v>7841.779999999999</v>
      </c>
      <c r="E49" s="7">
        <f>SUM(E50:E67)</f>
        <v>420666.06999999995</v>
      </c>
    </row>
    <row r="50" spans="1:5" ht="104.25" customHeight="1">
      <c r="A50" s="2" t="s">
        <v>95</v>
      </c>
      <c r="B50" s="25" t="s">
        <v>13</v>
      </c>
      <c r="C50" s="8">
        <v>252.32</v>
      </c>
      <c r="D50" s="15">
        <v>0</v>
      </c>
      <c r="E50" s="16">
        <f>C50+D50</f>
        <v>252.32</v>
      </c>
    </row>
    <row r="51" spans="1:5" ht="83.25" customHeight="1">
      <c r="A51" s="2" t="s">
        <v>95</v>
      </c>
      <c r="B51" s="25" t="s">
        <v>14</v>
      </c>
      <c r="C51" s="8">
        <f>4110.85+436.17</f>
        <v>4547.02</v>
      </c>
      <c r="D51" s="15">
        <v>0</v>
      </c>
      <c r="E51" s="16">
        <f aca="true" t="shared" si="1" ref="E51:E67">C51+D51</f>
        <v>4547.02</v>
      </c>
    </row>
    <row r="52" spans="1:5" ht="126">
      <c r="A52" s="2" t="s">
        <v>95</v>
      </c>
      <c r="B52" s="25" t="s">
        <v>15</v>
      </c>
      <c r="C52" s="8">
        <v>9351.52</v>
      </c>
      <c r="D52" s="15">
        <v>-792.65</v>
      </c>
      <c r="E52" s="16">
        <f t="shared" si="1"/>
        <v>8558.87</v>
      </c>
    </row>
    <row r="53" spans="1:5" ht="173.25">
      <c r="A53" s="2" t="s">
        <v>96</v>
      </c>
      <c r="B53" s="25" t="s">
        <v>16</v>
      </c>
      <c r="C53" s="8">
        <v>9750</v>
      </c>
      <c r="D53" s="15">
        <v>-970.38</v>
      </c>
      <c r="E53" s="16">
        <f t="shared" si="1"/>
        <v>8779.62</v>
      </c>
    </row>
    <row r="54" spans="1:5" ht="126">
      <c r="A54" s="2" t="s">
        <v>95</v>
      </c>
      <c r="B54" s="25" t="s">
        <v>17</v>
      </c>
      <c r="C54" s="8">
        <v>2133.62</v>
      </c>
      <c r="D54" s="15">
        <v>0</v>
      </c>
      <c r="E54" s="16">
        <f t="shared" si="1"/>
        <v>2133.62</v>
      </c>
    </row>
    <row r="55" spans="1:5" ht="105.75" customHeight="1">
      <c r="A55" s="2" t="s">
        <v>95</v>
      </c>
      <c r="B55" s="25" t="s">
        <v>35</v>
      </c>
      <c r="C55" s="8">
        <v>2840.98</v>
      </c>
      <c r="D55" s="15">
        <v>-977.3</v>
      </c>
      <c r="E55" s="16">
        <f t="shared" si="1"/>
        <v>1863.68</v>
      </c>
    </row>
    <row r="56" spans="1:5" ht="69.75" customHeight="1">
      <c r="A56" s="2" t="s">
        <v>95</v>
      </c>
      <c r="B56" s="25" t="s">
        <v>18</v>
      </c>
      <c r="C56" s="8">
        <v>1986.09</v>
      </c>
      <c r="D56" s="15">
        <v>0</v>
      </c>
      <c r="E56" s="16">
        <f t="shared" si="1"/>
        <v>1986.09</v>
      </c>
    </row>
    <row r="57" spans="1:5" ht="120" customHeight="1">
      <c r="A57" s="2" t="s">
        <v>95</v>
      </c>
      <c r="B57" s="25" t="s">
        <v>24</v>
      </c>
      <c r="C57" s="8">
        <v>116517.14</v>
      </c>
      <c r="D57" s="15">
        <v>2080</v>
      </c>
      <c r="E57" s="16">
        <f t="shared" si="1"/>
        <v>118597.14</v>
      </c>
    </row>
    <row r="58" spans="1:5" ht="185.25" customHeight="1">
      <c r="A58" s="2" t="s">
        <v>95</v>
      </c>
      <c r="B58" s="25" t="s">
        <v>25</v>
      </c>
      <c r="C58" s="8">
        <v>162527.77</v>
      </c>
      <c r="D58" s="15">
        <v>14227.59</v>
      </c>
      <c r="E58" s="16">
        <f t="shared" si="1"/>
        <v>176755.36</v>
      </c>
    </row>
    <row r="59" spans="1:5" ht="91.5" customHeight="1">
      <c r="A59" s="2" t="s">
        <v>95</v>
      </c>
      <c r="B59" s="25" t="s">
        <v>19</v>
      </c>
      <c r="C59" s="8">
        <v>976</v>
      </c>
      <c r="D59" s="15">
        <v>0</v>
      </c>
      <c r="E59" s="16">
        <f t="shared" si="1"/>
        <v>976</v>
      </c>
    </row>
    <row r="60" spans="1:5" ht="117.75" customHeight="1">
      <c r="A60" s="2" t="s">
        <v>95</v>
      </c>
      <c r="B60" s="25" t="s">
        <v>20</v>
      </c>
      <c r="C60" s="8">
        <v>0.22</v>
      </c>
      <c r="D60" s="15">
        <v>0</v>
      </c>
      <c r="E60" s="16">
        <f t="shared" si="1"/>
        <v>0.22</v>
      </c>
    </row>
    <row r="61" spans="1:5" ht="63">
      <c r="A61" s="2" t="s">
        <v>97</v>
      </c>
      <c r="B61" s="28" t="s">
        <v>21</v>
      </c>
      <c r="C61" s="8">
        <v>30100</v>
      </c>
      <c r="D61" s="15">
        <v>-2930.44</v>
      </c>
      <c r="E61" s="16">
        <f t="shared" si="1"/>
        <v>27169.56</v>
      </c>
    </row>
    <row r="62" spans="1:5" ht="87.75" customHeight="1">
      <c r="A62" s="2" t="s">
        <v>95</v>
      </c>
      <c r="B62" s="25" t="s">
        <v>22</v>
      </c>
      <c r="C62" s="8">
        <v>2750</v>
      </c>
      <c r="D62" s="15">
        <v>60</v>
      </c>
      <c r="E62" s="16">
        <f t="shared" si="1"/>
        <v>2810</v>
      </c>
    </row>
    <row r="63" spans="1:5" ht="62.25" customHeight="1">
      <c r="A63" s="2" t="s">
        <v>98</v>
      </c>
      <c r="B63" s="25" t="s">
        <v>26</v>
      </c>
      <c r="C63" s="8">
        <v>989.9</v>
      </c>
      <c r="D63" s="15">
        <v>0</v>
      </c>
      <c r="E63" s="16">
        <f t="shared" si="1"/>
        <v>989.9</v>
      </c>
    </row>
    <row r="64" spans="1:5" ht="100.5" customHeight="1">
      <c r="A64" s="2" t="s">
        <v>99</v>
      </c>
      <c r="B64" s="25" t="s">
        <v>23</v>
      </c>
      <c r="C64" s="8">
        <v>30.8</v>
      </c>
      <c r="D64" s="15">
        <v>0</v>
      </c>
      <c r="E64" s="16">
        <f t="shared" si="1"/>
        <v>30.8</v>
      </c>
    </row>
    <row r="65" spans="1:5" ht="90" customHeight="1">
      <c r="A65" s="2" t="s">
        <v>95</v>
      </c>
      <c r="B65" s="25" t="s">
        <v>30</v>
      </c>
      <c r="C65" s="8">
        <v>64410.9</v>
      </c>
      <c r="D65" s="15">
        <v>-2290.95</v>
      </c>
      <c r="E65" s="16">
        <f t="shared" si="1"/>
        <v>62119.950000000004</v>
      </c>
    </row>
    <row r="66" spans="1:5" ht="83.25" customHeight="1">
      <c r="A66" s="2" t="s">
        <v>95</v>
      </c>
      <c r="B66" s="25" t="s">
        <v>33</v>
      </c>
      <c r="C66" s="8">
        <v>3202.92</v>
      </c>
      <c r="D66" s="15">
        <v>-107</v>
      </c>
      <c r="E66" s="16">
        <f t="shared" si="1"/>
        <v>3095.92</v>
      </c>
    </row>
    <row r="67" spans="1:5" ht="63" customHeight="1">
      <c r="A67" s="5" t="s">
        <v>100</v>
      </c>
      <c r="B67" s="27" t="s">
        <v>36</v>
      </c>
      <c r="C67" s="9">
        <v>457.09</v>
      </c>
      <c r="D67" s="15">
        <v>-457.09</v>
      </c>
      <c r="E67" s="16">
        <f t="shared" si="1"/>
        <v>0</v>
      </c>
    </row>
    <row r="68" spans="1:5" ht="24" customHeight="1">
      <c r="A68" s="13" t="s">
        <v>101</v>
      </c>
      <c r="B68" s="29" t="s">
        <v>55</v>
      </c>
      <c r="C68" s="14">
        <f>SUM(C69:C71)</f>
        <v>8864.779999999999</v>
      </c>
      <c r="D68" s="14">
        <f>SUM(D69:D71)</f>
        <v>0</v>
      </c>
      <c r="E68" s="14">
        <f>SUM(E69:E71)</f>
        <v>8864.779999999999</v>
      </c>
    </row>
    <row r="69" spans="1:5" ht="56.25" customHeight="1">
      <c r="A69" s="5" t="s">
        <v>102</v>
      </c>
      <c r="B69" s="27" t="s">
        <v>56</v>
      </c>
      <c r="C69" s="9">
        <v>5000</v>
      </c>
      <c r="D69" s="15">
        <v>0</v>
      </c>
      <c r="E69" s="16">
        <f>C69+D69</f>
        <v>5000</v>
      </c>
    </row>
    <row r="70" spans="1:5" ht="101.25" customHeight="1">
      <c r="A70" s="5" t="s">
        <v>103</v>
      </c>
      <c r="B70" s="27" t="s">
        <v>60</v>
      </c>
      <c r="C70" s="9">
        <v>36.9</v>
      </c>
      <c r="D70" s="15">
        <v>0</v>
      </c>
      <c r="E70" s="16">
        <f>C70+D70</f>
        <v>36.9</v>
      </c>
    </row>
    <row r="71" spans="1:5" ht="103.5" customHeight="1">
      <c r="A71" s="5" t="s">
        <v>104</v>
      </c>
      <c r="B71" s="27" t="s">
        <v>70</v>
      </c>
      <c r="C71" s="9">
        <v>3827.88</v>
      </c>
      <c r="D71" s="15">
        <v>0</v>
      </c>
      <c r="E71" s="16">
        <f>C71+D71</f>
        <v>3827.88</v>
      </c>
    </row>
    <row r="72" spans="1:5" ht="41.25" customHeight="1">
      <c r="A72" s="17" t="s">
        <v>105</v>
      </c>
      <c r="B72" s="30" t="s">
        <v>57</v>
      </c>
      <c r="C72" s="18">
        <f>C73</f>
        <v>175.04</v>
      </c>
      <c r="D72" s="18">
        <f>D73</f>
        <v>197.14</v>
      </c>
      <c r="E72" s="18">
        <f>E73</f>
        <v>372.17999999999995</v>
      </c>
    </row>
    <row r="73" spans="1:5" ht="36" customHeight="1">
      <c r="A73" s="15" t="s">
        <v>106</v>
      </c>
      <c r="B73" s="31" t="s">
        <v>58</v>
      </c>
      <c r="C73" s="16">
        <v>175.04</v>
      </c>
      <c r="D73" s="15">
        <v>197.14</v>
      </c>
      <c r="E73" s="16">
        <f>C73+D73</f>
        <v>372.17999999999995</v>
      </c>
    </row>
    <row r="74" spans="1:5" ht="38.25" customHeight="1">
      <c r="A74" s="13" t="s">
        <v>107</v>
      </c>
      <c r="B74" s="32" t="s">
        <v>42</v>
      </c>
      <c r="C74" s="14">
        <f aca="true" t="shared" si="2" ref="C74:E75">C75</f>
        <v>28035.97</v>
      </c>
      <c r="D74" s="14">
        <f t="shared" si="2"/>
        <v>-17651.53</v>
      </c>
      <c r="E74" s="14">
        <f t="shared" si="2"/>
        <v>10384.440000000002</v>
      </c>
    </row>
    <row r="75" spans="1:5" ht="59.25" customHeight="1">
      <c r="A75" s="13" t="s">
        <v>108</v>
      </c>
      <c r="B75" s="32" t="s">
        <v>43</v>
      </c>
      <c r="C75" s="14">
        <f t="shared" si="2"/>
        <v>28035.97</v>
      </c>
      <c r="D75" s="14">
        <f t="shared" si="2"/>
        <v>-17651.53</v>
      </c>
      <c r="E75" s="14">
        <f t="shared" si="2"/>
        <v>10384.440000000002</v>
      </c>
    </row>
    <row r="76" spans="1:5" ht="59.25" customHeight="1">
      <c r="A76" s="15" t="s">
        <v>109</v>
      </c>
      <c r="B76" s="31" t="s">
        <v>44</v>
      </c>
      <c r="C76" s="16">
        <v>28035.97</v>
      </c>
      <c r="D76" s="15">
        <v>-17651.53</v>
      </c>
      <c r="E76" s="16">
        <f>C76+D76</f>
        <v>10384.440000000002</v>
      </c>
    </row>
    <row r="77" spans="1:5" ht="12.75">
      <c r="A77" s="35"/>
      <c r="B77" s="35"/>
      <c r="C77" s="23"/>
      <c r="D77" s="23"/>
      <c r="E77" s="23"/>
    </row>
  </sheetData>
  <sheetProtection/>
  <mergeCells count="4">
    <mergeCell ref="A4:C4"/>
    <mergeCell ref="A77:B77"/>
    <mergeCell ref="B1:E1"/>
    <mergeCell ref="B3:E3"/>
  </mergeCells>
  <printOptions/>
  <pageMargins left="0.7086614173228347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2020-12-10T11:55:20Z</cp:lastPrinted>
  <dcterms:created xsi:type="dcterms:W3CDTF">1996-10-08T23:32:33Z</dcterms:created>
  <dcterms:modified xsi:type="dcterms:W3CDTF">2020-12-18T08:21:31Z</dcterms:modified>
  <cp:category/>
  <cp:version/>
  <cp:contentType/>
  <cp:contentStatus/>
</cp:coreProperties>
</file>